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15" windowHeight="8670" activeTab="2"/>
  </bookViews>
  <sheets>
    <sheet name="豪ドル" sheetId="1" r:id="rId1"/>
    <sheet name="スペイン（ユーロ）" sheetId="2" r:id="rId2"/>
    <sheet name="米ドル" sheetId="3" r:id="rId3"/>
    <sheet name="Sheet3" sheetId="4" r:id="rId4"/>
  </sheets>
  <definedNames>
    <definedName name="_xlnm.Print_Area" localSheetId="1">'スペイン（ユーロ）'!$A$1:$M$18</definedName>
    <definedName name="_xlnm.Print_Area" localSheetId="0">'豪ドル'!$A$1:$M$18</definedName>
    <definedName name="_xlnm.Print_Area" localSheetId="2">'米ドル'!$A$1:$M$18</definedName>
  </definedNames>
  <calcPr fullCalcOnLoad="1"/>
</workbook>
</file>

<file path=xl/sharedStrings.xml><?xml version="1.0" encoding="utf-8"?>
<sst xmlns="http://schemas.openxmlformats.org/spreadsheetml/2006/main" count="129" uniqueCount="25">
  <si>
    <t>新家賃</t>
  </si>
  <si>
    <t>旧レート</t>
  </si>
  <si>
    <t>新レート</t>
  </si>
  <si>
    <t>ユーロ</t>
  </si>
  <si>
    <t>利回り</t>
  </si>
  <si>
    <t>物件価格</t>
  </si>
  <si>
    <t>通貨</t>
  </si>
  <si>
    <t>万円</t>
  </si>
  <si>
    <t>為替</t>
  </si>
  <si>
    <t>現地通貨</t>
  </si>
  <si>
    <t>当初家賃</t>
  </si>
  <si>
    <t>家賃下落率（％）</t>
  </si>
  <si>
    <t>→</t>
  </si>
  <si>
    <t>日本円</t>
  </si>
  <si>
    <t>％</t>
  </si>
  <si>
    <t>＄</t>
  </si>
  <si>
    <t>物件価格下落率（％）</t>
  </si>
  <si>
    <t>海外不動産価格日本円換算表</t>
  </si>
  <si>
    <t>日本円換算下落率</t>
  </si>
  <si>
    <t>％</t>
  </si>
  <si>
    <t>→</t>
  </si>
  <si>
    <t>→</t>
  </si>
  <si>
    <t>％</t>
  </si>
  <si>
    <t>％</t>
  </si>
  <si>
    <t>豪＄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</si>
</sst>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2" borderId="15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9</xdr:row>
      <xdr:rowOff>152400</xdr:rowOff>
    </xdr:from>
    <xdr:to>
      <xdr:col>7</xdr:col>
      <xdr:colOff>666750</xdr:colOff>
      <xdr:row>12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3733800" y="2133600"/>
          <a:ext cx="1428750" cy="45720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9</xdr:row>
      <xdr:rowOff>152400</xdr:rowOff>
    </xdr:from>
    <xdr:to>
      <xdr:col>7</xdr:col>
      <xdr:colOff>666750</xdr:colOff>
      <xdr:row>12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3733800" y="2133600"/>
          <a:ext cx="1428750" cy="45720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9</xdr:row>
      <xdr:rowOff>152400</xdr:rowOff>
    </xdr:from>
    <xdr:to>
      <xdr:col>7</xdr:col>
      <xdr:colOff>666750</xdr:colOff>
      <xdr:row>12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3733800" y="2133600"/>
          <a:ext cx="1428750" cy="45720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workbookViewId="0" topLeftCell="A1">
      <selection activeCell="M18" sqref="A1:M18"/>
    </sheetView>
  </sheetViews>
  <sheetFormatPr defaultColWidth="9.00390625" defaultRowHeight="13.5"/>
  <cols>
    <col min="1" max="1" width="5.00390625" style="0" customWidth="1"/>
    <col min="8" max="8" width="11.00390625" style="0" bestFit="1" customWidth="1"/>
    <col min="9" max="9" width="12.75390625" style="0" customWidth="1"/>
  </cols>
  <sheetData>
    <row r="1" ht="45.75" customHeight="1" thickBot="1">
      <c r="B1" s="28" t="s">
        <v>17</v>
      </c>
    </row>
    <row r="2" spans="3:10" ht="13.5">
      <c r="C2" s="6"/>
      <c r="D2" s="7" t="s">
        <v>1</v>
      </c>
      <c r="E2" s="7" t="s">
        <v>2</v>
      </c>
      <c r="F2" s="7" t="s">
        <v>6</v>
      </c>
      <c r="G2" s="37" t="s">
        <v>11</v>
      </c>
      <c r="H2" s="37"/>
      <c r="I2" s="37" t="s">
        <v>16</v>
      </c>
      <c r="J2" s="39"/>
    </row>
    <row r="3" spans="3:10" ht="14.25" thickBot="1">
      <c r="C3" s="9" t="s">
        <v>8</v>
      </c>
      <c r="D3" s="10">
        <v>90</v>
      </c>
      <c r="E3" s="10">
        <v>60</v>
      </c>
      <c r="F3" s="10" t="s">
        <v>24</v>
      </c>
      <c r="G3" s="38">
        <v>10</v>
      </c>
      <c r="H3" s="38"/>
      <c r="I3" s="38">
        <v>30</v>
      </c>
      <c r="J3" s="40"/>
    </row>
    <row r="5" spans="1:10" ht="14.25" thickBot="1">
      <c r="A5" s="8"/>
      <c r="B5" s="8"/>
      <c r="C5" s="8"/>
      <c r="D5" s="8"/>
      <c r="E5" s="8" t="s">
        <v>9</v>
      </c>
      <c r="F5" s="8"/>
      <c r="G5" s="8"/>
      <c r="H5" s="8"/>
      <c r="I5" s="8" t="s">
        <v>13</v>
      </c>
      <c r="J5" s="8"/>
    </row>
    <row r="6" spans="1:10" ht="13.5">
      <c r="A6" s="2"/>
      <c r="B6" s="13"/>
      <c r="C6" s="14" t="s">
        <v>23</v>
      </c>
      <c r="D6" s="14" t="s">
        <v>5</v>
      </c>
      <c r="E6" s="14" t="str">
        <f>$F$3</f>
        <v>豪＄</v>
      </c>
      <c r="F6" s="34">
        <v>400000</v>
      </c>
      <c r="G6" s="34"/>
      <c r="H6" s="14" t="s">
        <v>20</v>
      </c>
      <c r="I6" s="14">
        <f>F6*$D$3/10000</f>
        <v>3600</v>
      </c>
      <c r="J6" s="15" t="s">
        <v>7</v>
      </c>
    </row>
    <row r="7" spans="1:10" ht="13.5">
      <c r="A7" s="23">
        <v>1</v>
      </c>
      <c r="B7" s="16" t="s">
        <v>4</v>
      </c>
      <c r="C7" s="12">
        <v>10</v>
      </c>
      <c r="D7" s="11" t="s">
        <v>10</v>
      </c>
      <c r="E7" s="11" t="str">
        <f>$F$3</f>
        <v>豪＄</v>
      </c>
      <c r="F7" s="35">
        <f>F$6/100*C7</f>
        <v>40000</v>
      </c>
      <c r="G7" s="35"/>
      <c r="H7" s="11" t="s">
        <v>21</v>
      </c>
      <c r="I7" s="11">
        <f>F7*$D$3/10000</f>
        <v>360</v>
      </c>
      <c r="J7" s="17" t="s">
        <v>7</v>
      </c>
    </row>
    <row r="8" spans="1:10" ht="13.5">
      <c r="A8" s="23">
        <v>2</v>
      </c>
      <c r="B8" s="16" t="s">
        <v>4</v>
      </c>
      <c r="C8" s="12">
        <v>8</v>
      </c>
      <c r="D8" s="11" t="s">
        <v>10</v>
      </c>
      <c r="E8" s="11" t="str">
        <f>$F$3</f>
        <v>豪＄</v>
      </c>
      <c r="F8" s="35">
        <f>F$6/100*C8</f>
        <v>32000</v>
      </c>
      <c r="G8" s="35"/>
      <c r="H8" s="11" t="s">
        <v>21</v>
      </c>
      <c r="I8" s="11">
        <f>F8*$D$3/10000</f>
        <v>288</v>
      </c>
      <c r="J8" s="17" t="s">
        <v>7</v>
      </c>
    </row>
    <row r="9" spans="1:10" ht="14.25" thickBot="1">
      <c r="A9" s="4">
        <v>3</v>
      </c>
      <c r="B9" s="18" t="s">
        <v>4</v>
      </c>
      <c r="C9" s="19">
        <v>5</v>
      </c>
      <c r="D9" s="20" t="s">
        <v>10</v>
      </c>
      <c r="E9" s="20" t="str">
        <f>$F$3</f>
        <v>豪＄</v>
      </c>
      <c r="F9" s="36">
        <f>F$6/100*C9</f>
        <v>20000</v>
      </c>
      <c r="G9" s="33"/>
      <c r="H9" s="20" t="s">
        <v>21</v>
      </c>
      <c r="I9" s="20">
        <f>F9*$D$3/10000</f>
        <v>180</v>
      </c>
      <c r="J9" s="21" t="s">
        <v>7</v>
      </c>
    </row>
    <row r="12" ht="14.25" thickBot="1"/>
    <row r="13" spans="12:13" ht="14.25" thickBot="1">
      <c r="L13" s="2" t="s">
        <v>18</v>
      </c>
      <c r="M13" s="22"/>
    </row>
    <row r="14" spans="1:13" ht="14.25" thickBot="1">
      <c r="A14" s="2"/>
      <c r="B14" s="2"/>
      <c r="C14" s="3" t="s">
        <v>22</v>
      </c>
      <c r="D14" s="3" t="s">
        <v>5</v>
      </c>
      <c r="E14" s="14" t="str">
        <f>$F$3</f>
        <v>豪＄</v>
      </c>
      <c r="F14" s="31">
        <f>F6*(100-$I$3)/100</f>
        <v>280000</v>
      </c>
      <c r="G14" s="31"/>
      <c r="H14" s="3" t="s">
        <v>20</v>
      </c>
      <c r="I14" s="3">
        <f>F14*$E$3/10000</f>
        <v>1680</v>
      </c>
      <c r="J14" s="22" t="s">
        <v>7</v>
      </c>
      <c r="L14" s="29">
        <f>1-I14/I6</f>
        <v>0.5333333333333333</v>
      </c>
      <c r="M14" s="30"/>
    </row>
    <row r="15" spans="1:10" ht="13.5">
      <c r="A15" s="23">
        <v>1</v>
      </c>
      <c r="B15" s="23" t="s">
        <v>4</v>
      </c>
      <c r="C15" s="26">
        <f>F15/$F$14</f>
        <v>0.12857142857142856</v>
      </c>
      <c r="D15" s="1" t="s">
        <v>0</v>
      </c>
      <c r="E15" s="11" t="str">
        <f>$F$3</f>
        <v>豪＄</v>
      </c>
      <c r="F15" s="32">
        <f>F7*(100-$G$3)/100</f>
        <v>36000</v>
      </c>
      <c r="G15" s="32"/>
      <c r="H15" s="1" t="s">
        <v>12</v>
      </c>
      <c r="I15" s="1">
        <f>F15*$E$3/10000</f>
        <v>216</v>
      </c>
      <c r="J15" s="24" t="s">
        <v>7</v>
      </c>
    </row>
    <row r="16" spans="1:10" ht="13.5">
      <c r="A16" s="23">
        <v>2</v>
      </c>
      <c r="B16" s="23" t="s">
        <v>4</v>
      </c>
      <c r="C16" s="26">
        <f>F16/$F$14</f>
        <v>0.10285714285714286</v>
      </c>
      <c r="D16" s="1" t="s">
        <v>0</v>
      </c>
      <c r="E16" s="11" t="str">
        <f>$F$3</f>
        <v>豪＄</v>
      </c>
      <c r="F16" s="32">
        <f>F8*(100-$G$3)/100</f>
        <v>28800</v>
      </c>
      <c r="G16" s="32"/>
      <c r="H16" s="1" t="s">
        <v>12</v>
      </c>
      <c r="I16" s="1">
        <f>F16*$E$3/10000</f>
        <v>172.8</v>
      </c>
      <c r="J16" s="24" t="s">
        <v>7</v>
      </c>
    </row>
    <row r="17" spans="1:10" ht="14.25" thickBot="1">
      <c r="A17" s="4">
        <v>3</v>
      </c>
      <c r="B17" s="4" t="s">
        <v>4</v>
      </c>
      <c r="C17" s="27">
        <f>F17/$F$14</f>
        <v>0.06428571428571428</v>
      </c>
      <c r="D17" s="5" t="s">
        <v>0</v>
      </c>
      <c r="E17" s="20" t="str">
        <f>$F$3</f>
        <v>豪＄</v>
      </c>
      <c r="F17" s="33">
        <f>F9*(100-$G$3)/100</f>
        <v>18000</v>
      </c>
      <c r="G17" s="33"/>
      <c r="H17" s="5" t="s">
        <v>12</v>
      </c>
      <c r="I17" s="5">
        <f>F17*$E$3/10000</f>
        <v>108</v>
      </c>
      <c r="J17" s="25" t="s">
        <v>7</v>
      </c>
    </row>
  </sheetData>
  <mergeCells count="13">
    <mergeCell ref="G2:H2"/>
    <mergeCell ref="G3:H3"/>
    <mergeCell ref="I2:J2"/>
    <mergeCell ref="I3:J3"/>
    <mergeCell ref="F17:G17"/>
    <mergeCell ref="F6:G6"/>
    <mergeCell ref="F7:G7"/>
    <mergeCell ref="F8:G8"/>
    <mergeCell ref="F9:G9"/>
    <mergeCell ref="L14:M14"/>
    <mergeCell ref="F14:G14"/>
    <mergeCell ref="F15:G15"/>
    <mergeCell ref="F16:G16"/>
  </mergeCells>
  <printOptions/>
  <pageMargins left="0.75" right="0.75" top="1" bottom="1" header="0.512" footer="0.512"/>
  <pageSetup fitToHeight="1" fitToWidth="1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workbookViewId="0" topLeftCell="A1">
      <selection activeCell="M18" sqref="A1:M18"/>
    </sheetView>
  </sheetViews>
  <sheetFormatPr defaultColWidth="9.00390625" defaultRowHeight="13.5"/>
  <cols>
    <col min="1" max="1" width="5.00390625" style="0" customWidth="1"/>
    <col min="8" max="8" width="11.00390625" style="0" bestFit="1" customWidth="1"/>
    <col min="9" max="9" width="12.75390625" style="0" customWidth="1"/>
  </cols>
  <sheetData>
    <row r="1" ht="45.75" customHeight="1" thickBot="1">
      <c r="B1" s="28" t="s">
        <v>17</v>
      </c>
    </row>
    <row r="2" spans="3:10" ht="13.5">
      <c r="C2" s="6"/>
      <c r="D2" s="7" t="s">
        <v>1</v>
      </c>
      <c r="E2" s="7" t="s">
        <v>2</v>
      </c>
      <c r="F2" s="7" t="s">
        <v>6</v>
      </c>
      <c r="G2" s="37" t="s">
        <v>11</v>
      </c>
      <c r="H2" s="37"/>
      <c r="I2" s="37" t="s">
        <v>16</v>
      </c>
      <c r="J2" s="39"/>
    </row>
    <row r="3" spans="3:10" ht="14.25" thickBot="1">
      <c r="C3" s="9" t="s">
        <v>8</v>
      </c>
      <c r="D3" s="10">
        <v>170</v>
      </c>
      <c r="E3" s="10">
        <v>110</v>
      </c>
      <c r="F3" s="10" t="s">
        <v>3</v>
      </c>
      <c r="G3" s="38">
        <v>20</v>
      </c>
      <c r="H3" s="38"/>
      <c r="I3" s="38">
        <v>60</v>
      </c>
      <c r="J3" s="40"/>
    </row>
    <row r="5" spans="1:10" ht="14.25" thickBot="1">
      <c r="A5" s="8"/>
      <c r="B5" s="8"/>
      <c r="C5" s="8"/>
      <c r="D5" s="8"/>
      <c r="E5" s="8" t="s">
        <v>9</v>
      </c>
      <c r="F5" s="8"/>
      <c r="G5" s="8"/>
      <c r="H5" s="8"/>
      <c r="I5" s="8" t="s">
        <v>13</v>
      </c>
      <c r="J5" s="8"/>
    </row>
    <row r="6" spans="1:10" ht="13.5">
      <c r="A6" s="2"/>
      <c r="B6" s="13"/>
      <c r="C6" s="14" t="s">
        <v>19</v>
      </c>
      <c r="D6" s="14" t="s">
        <v>5</v>
      </c>
      <c r="E6" s="14" t="str">
        <f>$F$3</f>
        <v>ユーロ</v>
      </c>
      <c r="F6" s="34">
        <v>300000</v>
      </c>
      <c r="G6" s="34"/>
      <c r="H6" s="14" t="s">
        <v>20</v>
      </c>
      <c r="I6" s="14">
        <f>F6*$D$3/10000</f>
        <v>5100</v>
      </c>
      <c r="J6" s="15" t="s">
        <v>7</v>
      </c>
    </row>
    <row r="7" spans="1:10" ht="13.5">
      <c r="A7" s="23">
        <v>1</v>
      </c>
      <c r="B7" s="16" t="s">
        <v>4</v>
      </c>
      <c r="C7" s="12">
        <v>10</v>
      </c>
      <c r="D7" s="11" t="s">
        <v>10</v>
      </c>
      <c r="E7" s="11" t="str">
        <f>$F$3</f>
        <v>ユーロ</v>
      </c>
      <c r="F7" s="35">
        <f>F$6/100*C7</f>
        <v>30000</v>
      </c>
      <c r="G7" s="35"/>
      <c r="H7" s="11" t="s">
        <v>21</v>
      </c>
      <c r="I7" s="11">
        <f>F7*$D$3/10000</f>
        <v>510</v>
      </c>
      <c r="J7" s="17" t="s">
        <v>7</v>
      </c>
    </row>
    <row r="8" spans="1:10" ht="13.5">
      <c r="A8" s="23">
        <v>2</v>
      </c>
      <c r="B8" s="16" t="s">
        <v>4</v>
      </c>
      <c r="C8" s="12">
        <v>8</v>
      </c>
      <c r="D8" s="11" t="s">
        <v>10</v>
      </c>
      <c r="E8" s="11" t="str">
        <f>$F$3</f>
        <v>ユーロ</v>
      </c>
      <c r="F8" s="35">
        <f>F$6/100*C8</f>
        <v>24000</v>
      </c>
      <c r="G8" s="35"/>
      <c r="H8" s="11" t="s">
        <v>21</v>
      </c>
      <c r="I8" s="11">
        <f>F8*$D$3/10000</f>
        <v>408</v>
      </c>
      <c r="J8" s="17" t="s">
        <v>7</v>
      </c>
    </row>
    <row r="9" spans="1:10" ht="14.25" thickBot="1">
      <c r="A9" s="4">
        <v>3</v>
      </c>
      <c r="B9" s="18" t="s">
        <v>4</v>
      </c>
      <c r="C9" s="19">
        <v>5</v>
      </c>
      <c r="D9" s="20" t="s">
        <v>10</v>
      </c>
      <c r="E9" s="20" t="str">
        <f>$F$3</f>
        <v>ユーロ</v>
      </c>
      <c r="F9" s="36">
        <f>F$6/100*C9</f>
        <v>15000</v>
      </c>
      <c r="G9" s="33"/>
      <c r="H9" s="20" t="s">
        <v>21</v>
      </c>
      <c r="I9" s="20">
        <f>F9*$D$3/10000</f>
        <v>255</v>
      </c>
      <c r="J9" s="21" t="s">
        <v>7</v>
      </c>
    </row>
    <row r="12" ht="14.25" thickBot="1"/>
    <row r="13" spans="12:13" ht="14.25" thickBot="1">
      <c r="L13" s="2" t="s">
        <v>18</v>
      </c>
      <c r="M13" s="22"/>
    </row>
    <row r="14" spans="1:13" ht="14.25" thickBot="1">
      <c r="A14" s="2"/>
      <c r="B14" s="2"/>
      <c r="C14" s="3" t="s">
        <v>22</v>
      </c>
      <c r="D14" s="3" t="s">
        <v>5</v>
      </c>
      <c r="E14" s="14" t="str">
        <f>$F$3</f>
        <v>ユーロ</v>
      </c>
      <c r="F14" s="31">
        <f>F6*(100-$I$3)/100</f>
        <v>120000</v>
      </c>
      <c r="G14" s="31"/>
      <c r="H14" s="3" t="s">
        <v>20</v>
      </c>
      <c r="I14" s="3">
        <f>F14*$E$3/10000</f>
        <v>1320</v>
      </c>
      <c r="J14" s="22" t="s">
        <v>7</v>
      </c>
      <c r="L14" s="29">
        <f>1-I14/I6</f>
        <v>0.7411764705882353</v>
      </c>
      <c r="M14" s="30"/>
    </row>
    <row r="15" spans="1:10" ht="13.5">
      <c r="A15" s="23">
        <v>1</v>
      </c>
      <c r="B15" s="23" t="s">
        <v>4</v>
      </c>
      <c r="C15" s="26">
        <f>F15/$F$14</f>
        <v>0.2</v>
      </c>
      <c r="D15" s="1" t="s">
        <v>0</v>
      </c>
      <c r="E15" s="11" t="str">
        <f>$F$3</f>
        <v>ユーロ</v>
      </c>
      <c r="F15" s="32">
        <f>F7*(100-$G$3)/100</f>
        <v>24000</v>
      </c>
      <c r="G15" s="32"/>
      <c r="H15" s="1" t="s">
        <v>12</v>
      </c>
      <c r="I15" s="1">
        <f>F15*$E$3/10000</f>
        <v>264</v>
      </c>
      <c r="J15" s="24" t="s">
        <v>7</v>
      </c>
    </row>
    <row r="16" spans="1:10" ht="13.5">
      <c r="A16" s="23">
        <v>2</v>
      </c>
      <c r="B16" s="23" t="s">
        <v>4</v>
      </c>
      <c r="C16" s="26">
        <f>F16/$F$14</f>
        <v>0.16</v>
      </c>
      <c r="D16" s="1" t="s">
        <v>0</v>
      </c>
      <c r="E16" s="11" t="str">
        <f>$F$3</f>
        <v>ユーロ</v>
      </c>
      <c r="F16" s="32">
        <f>F8*(100-$G$3)/100</f>
        <v>19200</v>
      </c>
      <c r="G16" s="32"/>
      <c r="H16" s="1" t="s">
        <v>12</v>
      </c>
      <c r="I16" s="1">
        <f>F16*$E$3/10000</f>
        <v>211.2</v>
      </c>
      <c r="J16" s="24" t="s">
        <v>7</v>
      </c>
    </row>
    <row r="17" spans="1:10" ht="14.25" thickBot="1">
      <c r="A17" s="4">
        <v>3</v>
      </c>
      <c r="B17" s="4" t="s">
        <v>4</v>
      </c>
      <c r="C17" s="27">
        <f>F17/$F$14</f>
        <v>0.1</v>
      </c>
      <c r="D17" s="5" t="s">
        <v>0</v>
      </c>
      <c r="E17" s="20" t="str">
        <f>$F$3</f>
        <v>ユーロ</v>
      </c>
      <c r="F17" s="33">
        <f>F9*(100-$G$3)/100</f>
        <v>12000</v>
      </c>
      <c r="G17" s="33"/>
      <c r="H17" s="5" t="s">
        <v>12</v>
      </c>
      <c r="I17" s="5">
        <f>F17*$E$3/10000</f>
        <v>132</v>
      </c>
      <c r="J17" s="25" t="s">
        <v>7</v>
      </c>
    </row>
  </sheetData>
  <mergeCells count="13">
    <mergeCell ref="L14:M14"/>
    <mergeCell ref="F14:G14"/>
    <mergeCell ref="F15:G15"/>
    <mergeCell ref="F16:G16"/>
    <mergeCell ref="F17:G17"/>
    <mergeCell ref="F6:G6"/>
    <mergeCell ref="F7:G7"/>
    <mergeCell ref="F8:G8"/>
    <mergeCell ref="F9:G9"/>
    <mergeCell ref="G2:H2"/>
    <mergeCell ref="G3:H3"/>
    <mergeCell ref="I2:J2"/>
    <mergeCell ref="I3:J3"/>
  </mergeCells>
  <printOptions/>
  <pageMargins left="0.75" right="0.75" top="1" bottom="1" header="0.512" footer="0.512"/>
  <pageSetup fitToHeight="1" fitToWidth="1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workbookViewId="0" topLeftCell="A1">
      <selection activeCell="M18" sqref="A1:M18"/>
    </sheetView>
  </sheetViews>
  <sheetFormatPr defaultColWidth="9.00390625" defaultRowHeight="13.5"/>
  <cols>
    <col min="1" max="1" width="5.00390625" style="0" customWidth="1"/>
    <col min="8" max="8" width="11.00390625" style="0" bestFit="1" customWidth="1"/>
    <col min="9" max="9" width="12.75390625" style="0" customWidth="1"/>
  </cols>
  <sheetData>
    <row r="1" ht="45.75" customHeight="1" thickBot="1">
      <c r="B1" s="28" t="s">
        <v>17</v>
      </c>
    </row>
    <row r="2" spans="3:10" ht="13.5">
      <c r="C2" s="6"/>
      <c r="D2" s="7" t="s">
        <v>1</v>
      </c>
      <c r="E2" s="7" t="s">
        <v>2</v>
      </c>
      <c r="F2" s="7" t="s">
        <v>6</v>
      </c>
      <c r="G2" s="37" t="s">
        <v>11</v>
      </c>
      <c r="H2" s="37"/>
      <c r="I2" s="37" t="s">
        <v>16</v>
      </c>
      <c r="J2" s="39"/>
    </row>
    <row r="3" spans="3:10" ht="14.25" thickBot="1">
      <c r="C3" s="9" t="s">
        <v>8</v>
      </c>
      <c r="D3" s="10">
        <v>120</v>
      </c>
      <c r="E3" s="10">
        <v>90</v>
      </c>
      <c r="F3" s="10" t="s">
        <v>15</v>
      </c>
      <c r="G3" s="38">
        <v>10</v>
      </c>
      <c r="H3" s="38"/>
      <c r="I3" s="38">
        <v>40</v>
      </c>
      <c r="J3" s="40"/>
    </row>
    <row r="5" spans="1:10" ht="14.25" thickBot="1">
      <c r="A5" s="8"/>
      <c r="B5" s="8"/>
      <c r="C5" s="8"/>
      <c r="D5" s="8"/>
      <c r="E5" s="8" t="s">
        <v>9</v>
      </c>
      <c r="F5" s="8"/>
      <c r="G5" s="8"/>
      <c r="H5" s="8"/>
      <c r="I5" s="8" t="s">
        <v>13</v>
      </c>
      <c r="J5" s="8"/>
    </row>
    <row r="6" spans="1:10" ht="13.5">
      <c r="A6" s="2"/>
      <c r="B6" s="14"/>
      <c r="C6" s="14" t="s">
        <v>14</v>
      </c>
      <c r="D6" s="14" t="s">
        <v>5</v>
      </c>
      <c r="E6" s="14" t="str">
        <f>$F$3</f>
        <v>＄</v>
      </c>
      <c r="F6" s="34">
        <v>800000</v>
      </c>
      <c r="G6" s="34"/>
      <c r="H6" s="14" t="s">
        <v>12</v>
      </c>
      <c r="I6" s="14">
        <f>F6*$D$3/10000</f>
        <v>9600</v>
      </c>
      <c r="J6" s="15" t="s">
        <v>7</v>
      </c>
    </row>
    <row r="7" spans="1:10" ht="13.5">
      <c r="A7" s="23">
        <v>1</v>
      </c>
      <c r="B7" s="11" t="s">
        <v>4</v>
      </c>
      <c r="C7" s="12">
        <v>10</v>
      </c>
      <c r="D7" s="11" t="s">
        <v>10</v>
      </c>
      <c r="E7" s="11" t="str">
        <f>$F$3</f>
        <v>＄</v>
      </c>
      <c r="F7" s="35">
        <f>F$6/100*C7</f>
        <v>80000</v>
      </c>
      <c r="G7" s="35"/>
      <c r="H7" s="11" t="s">
        <v>12</v>
      </c>
      <c r="I7" s="11">
        <f>F7*$D$3/10000</f>
        <v>960</v>
      </c>
      <c r="J7" s="17" t="s">
        <v>7</v>
      </c>
    </row>
    <row r="8" spans="1:10" ht="13.5">
      <c r="A8" s="23">
        <v>2</v>
      </c>
      <c r="B8" s="11" t="s">
        <v>4</v>
      </c>
      <c r="C8" s="12">
        <v>8</v>
      </c>
      <c r="D8" s="11" t="s">
        <v>10</v>
      </c>
      <c r="E8" s="11" t="str">
        <f>$F$3</f>
        <v>＄</v>
      </c>
      <c r="F8" s="35">
        <f>F$6/100*C8</f>
        <v>64000</v>
      </c>
      <c r="G8" s="35"/>
      <c r="H8" s="11" t="s">
        <v>12</v>
      </c>
      <c r="I8" s="11">
        <f>F8*$D$3/10000</f>
        <v>768</v>
      </c>
      <c r="J8" s="17" t="s">
        <v>7</v>
      </c>
    </row>
    <row r="9" spans="1:10" ht="14.25" thickBot="1">
      <c r="A9" s="4">
        <v>3</v>
      </c>
      <c r="B9" s="20" t="s">
        <v>4</v>
      </c>
      <c r="C9" s="19">
        <v>5</v>
      </c>
      <c r="D9" s="20" t="s">
        <v>10</v>
      </c>
      <c r="E9" s="20" t="str">
        <f>$F$3</f>
        <v>＄</v>
      </c>
      <c r="F9" s="36">
        <f>F$6/100*C9</f>
        <v>40000</v>
      </c>
      <c r="G9" s="33"/>
      <c r="H9" s="20" t="s">
        <v>12</v>
      </c>
      <c r="I9" s="20">
        <f>F9*$D$3/10000</f>
        <v>480</v>
      </c>
      <c r="J9" s="21" t="s">
        <v>7</v>
      </c>
    </row>
    <row r="12" ht="14.25" thickBot="1"/>
    <row r="13" spans="12:13" ht="14.25" thickBot="1">
      <c r="L13" s="2" t="s">
        <v>18</v>
      </c>
      <c r="M13" s="22"/>
    </row>
    <row r="14" spans="1:13" ht="14.25" thickBot="1">
      <c r="A14" s="2"/>
      <c r="B14" s="3"/>
      <c r="C14" s="3" t="s">
        <v>14</v>
      </c>
      <c r="D14" s="3" t="s">
        <v>5</v>
      </c>
      <c r="E14" s="14" t="str">
        <f>$F$3</f>
        <v>＄</v>
      </c>
      <c r="F14" s="31">
        <f>F6*(100-$I$3)/100</f>
        <v>480000</v>
      </c>
      <c r="G14" s="31"/>
      <c r="H14" s="3" t="s">
        <v>12</v>
      </c>
      <c r="I14" s="3">
        <f>F14*$E$3/10000</f>
        <v>4320</v>
      </c>
      <c r="J14" s="22" t="s">
        <v>7</v>
      </c>
      <c r="L14" s="29">
        <f>1-I14/I6</f>
        <v>0.55</v>
      </c>
      <c r="M14" s="30"/>
    </row>
    <row r="15" spans="1:10" ht="13.5">
      <c r="A15" s="23">
        <v>1</v>
      </c>
      <c r="B15" s="1" t="s">
        <v>4</v>
      </c>
      <c r="C15" s="26">
        <f>F15/$F$14</f>
        <v>0.15</v>
      </c>
      <c r="D15" s="1" t="s">
        <v>0</v>
      </c>
      <c r="E15" s="11" t="str">
        <f>$F$3</f>
        <v>＄</v>
      </c>
      <c r="F15" s="32">
        <f>F7*(100-$G$3)/100</f>
        <v>72000</v>
      </c>
      <c r="G15" s="32"/>
      <c r="H15" s="1" t="s">
        <v>12</v>
      </c>
      <c r="I15" s="1">
        <f>F15*$E$3/10000</f>
        <v>648</v>
      </c>
      <c r="J15" s="24" t="s">
        <v>7</v>
      </c>
    </row>
    <row r="16" spans="1:10" ht="13.5">
      <c r="A16" s="23">
        <v>2</v>
      </c>
      <c r="B16" s="1" t="s">
        <v>4</v>
      </c>
      <c r="C16" s="26">
        <f>F16/$F$14</f>
        <v>0.12</v>
      </c>
      <c r="D16" s="1" t="s">
        <v>0</v>
      </c>
      <c r="E16" s="11" t="str">
        <f>$F$3</f>
        <v>＄</v>
      </c>
      <c r="F16" s="32">
        <f>F8*(100-$G$3)/100</f>
        <v>57600</v>
      </c>
      <c r="G16" s="32"/>
      <c r="H16" s="1" t="s">
        <v>12</v>
      </c>
      <c r="I16" s="1">
        <f>F16*$E$3/10000</f>
        <v>518.4</v>
      </c>
      <c r="J16" s="24" t="s">
        <v>7</v>
      </c>
    </row>
    <row r="17" spans="1:10" ht="14.25" thickBot="1">
      <c r="A17" s="4">
        <v>3</v>
      </c>
      <c r="B17" s="5" t="s">
        <v>4</v>
      </c>
      <c r="C17" s="27">
        <f>F17/$F$14</f>
        <v>0.075</v>
      </c>
      <c r="D17" s="5" t="s">
        <v>0</v>
      </c>
      <c r="E17" s="20" t="str">
        <f>$F$3</f>
        <v>＄</v>
      </c>
      <c r="F17" s="33">
        <f>F9*(100-$G$3)/100</f>
        <v>36000</v>
      </c>
      <c r="G17" s="33"/>
      <c r="H17" s="5" t="s">
        <v>12</v>
      </c>
      <c r="I17" s="5">
        <f>F17*$E$3/10000</f>
        <v>324</v>
      </c>
      <c r="J17" s="25" t="s">
        <v>7</v>
      </c>
    </row>
  </sheetData>
  <mergeCells count="13">
    <mergeCell ref="G2:H2"/>
    <mergeCell ref="G3:H3"/>
    <mergeCell ref="I2:J2"/>
    <mergeCell ref="I3:J3"/>
    <mergeCell ref="F17:G17"/>
    <mergeCell ref="F6:G6"/>
    <mergeCell ref="F7:G7"/>
    <mergeCell ref="F8:G8"/>
    <mergeCell ref="F9:G9"/>
    <mergeCell ref="L14:M14"/>
    <mergeCell ref="F14:G14"/>
    <mergeCell ref="F15:G15"/>
    <mergeCell ref="F16:G16"/>
  </mergeCells>
  <printOptions/>
  <pageMargins left="0.75" right="0.75" top="1" bottom="1" header="0.512" footer="0.512"/>
  <pageSetup fitToHeight="1" fitToWidth="1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2009-02-16T12:58:03Z</cp:lastPrinted>
  <dcterms:created xsi:type="dcterms:W3CDTF">2009-02-16T11:27:55Z</dcterms:created>
  <dcterms:modified xsi:type="dcterms:W3CDTF">2009-02-16T12:58:04Z</dcterms:modified>
  <cp:category/>
  <cp:version/>
  <cp:contentType/>
  <cp:contentStatus/>
</cp:coreProperties>
</file>